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2023 Digest\"/>
    </mc:Choice>
  </mc:AlternateContent>
  <xr:revisionPtr revIDLastSave="0" documentId="13_ncr:1_{B643811A-D860-4396-96AB-023E30382C20}" xr6:coauthVersionLast="47" xr6:coauthVersionMax="47" xr10:uidLastSave="{00000000-0000-0000-0000-000000000000}"/>
  <bookViews>
    <workbookView xWindow="7725" yWindow="1710" windowWidth="17655" windowHeight="120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33" i="1" l="1"/>
  <c r="I32" i="1"/>
  <c r="I47" i="1" l="1"/>
  <c r="I43" i="1"/>
  <c r="I45" i="1" s="1"/>
  <c r="I46" i="1" s="1"/>
  <c r="I50" i="1" s="1"/>
  <c r="I36" i="1"/>
  <c r="I31" i="1"/>
  <c r="I19" i="1"/>
  <c r="I20" i="1" s="1"/>
  <c r="H47" i="1"/>
  <c r="G47" i="1"/>
  <c r="E47" i="1"/>
  <c r="D47" i="1"/>
  <c r="G45" i="1"/>
  <c r="G46" i="1" s="1"/>
  <c r="G50" i="1" s="1"/>
  <c r="H43" i="1"/>
  <c r="H45" i="1" s="1"/>
  <c r="H46" i="1" s="1"/>
  <c r="H50" i="1" s="1"/>
  <c r="G43" i="1"/>
  <c r="F43" i="1"/>
  <c r="F45" i="1" s="1"/>
  <c r="F46" i="1" s="1"/>
  <c r="F50" i="1" s="1"/>
  <c r="E43" i="1"/>
  <c r="E45" i="1" s="1"/>
  <c r="E46" i="1" s="1"/>
  <c r="E50" i="1" s="1"/>
  <c r="D43" i="1"/>
  <c r="D45" i="1" s="1"/>
  <c r="D46" i="1" s="1"/>
  <c r="D50" i="1" s="1"/>
  <c r="H33" i="1"/>
  <c r="G33" i="1"/>
  <c r="E33" i="1"/>
  <c r="D33" i="1"/>
  <c r="G31" i="1"/>
  <c r="G32" i="1" s="1"/>
  <c r="G36" i="1" s="1"/>
  <c r="D31" i="1"/>
  <c r="D32" i="1" s="1"/>
  <c r="D36" i="1" s="1"/>
  <c r="H29" i="1"/>
  <c r="H31" i="1" s="1"/>
  <c r="H32" i="1" s="1"/>
  <c r="H36" i="1" s="1"/>
  <c r="G29" i="1"/>
  <c r="F29" i="1"/>
  <c r="F31" i="1" s="1"/>
  <c r="F32" i="1" s="1"/>
  <c r="F36" i="1" s="1"/>
  <c r="E29" i="1"/>
  <c r="E31" i="1" s="1"/>
  <c r="E32" i="1" s="1"/>
  <c r="E36" i="1" s="1"/>
  <c r="H21" i="1"/>
  <c r="G21" i="1"/>
  <c r="E21" i="1"/>
  <c r="D21" i="1"/>
  <c r="F19" i="1"/>
  <c r="F20" i="1" s="1"/>
  <c r="H17" i="1"/>
  <c r="H19" i="1" s="1"/>
  <c r="H20" i="1" s="1"/>
  <c r="G17" i="1"/>
  <c r="G19" i="1" s="1"/>
  <c r="G20" i="1" s="1"/>
  <c r="F17" i="1"/>
  <c r="E17" i="1"/>
  <c r="E19" i="1" s="1"/>
  <c r="E20" i="1" s="1"/>
  <c r="D17" i="1"/>
  <c r="D19" i="1" s="1"/>
  <c r="D20" i="1" s="1"/>
  <c r="I52" i="1" l="1"/>
  <c r="I24" i="1"/>
  <c r="I53" i="1" s="1"/>
  <c r="G52" i="1"/>
  <c r="G24" i="1"/>
  <c r="G53" i="1" s="1"/>
  <c r="H24" i="1"/>
  <c r="H53" i="1" s="1"/>
  <c r="H52" i="1"/>
  <c r="D52" i="1"/>
  <c r="D24" i="1"/>
  <c r="D53" i="1" s="1"/>
  <c r="E52" i="1"/>
  <c r="E24" i="1"/>
  <c r="E53" i="1" s="1"/>
  <c r="F52" i="1"/>
  <c r="F24" i="1"/>
  <c r="F53" i="1" s="1"/>
  <c r="I55" i="1" l="1"/>
  <c r="I54" i="1"/>
  <c r="E54" i="1"/>
  <c r="E55" i="1"/>
  <c r="F54" i="1"/>
  <c r="F55" i="1"/>
  <c r="G54" i="1"/>
  <c r="G55" i="1"/>
  <c r="H55" i="1"/>
  <c r="H54" i="1"/>
</calcChain>
</file>

<file path=xl/sharedStrings.xml><?xml version="1.0" encoding="utf-8"?>
<sst xmlns="http://schemas.openxmlformats.org/spreadsheetml/2006/main" count="51" uniqueCount="27">
  <si>
    <t>INCORPORATED</t>
  </si>
  <si>
    <t>Hamilton, Pine Mountain,</t>
  </si>
  <si>
    <t>Shiloh, Waverly Hall</t>
  </si>
  <si>
    <t>West Point - Annexed</t>
  </si>
  <si>
    <t>Real &amp; Personal</t>
  </si>
  <si>
    <t>Motor Vehicles</t>
  </si>
  <si>
    <t>Mobile Homes</t>
  </si>
  <si>
    <t>Timber 100%</t>
  </si>
  <si>
    <t>Heavy Duty Equipment</t>
  </si>
  <si>
    <t>Gross Digest</t>
  </si>
  <si>
    <t>Less M&amp;O Exemptions</t>
  </si>
  <si>
    <t>Net M&amp;O Digest</t>
  </si>
  <si>
    <t>Adjusted Net M&amp;O Digest</t>
  </si>
  <si>
    <t>Gross M&amp;O Millage</t>
  </si>
  <si>
    <t>Less Rollbacks</t>
  </si>
  <si>
    <t>Net M&amp;O Millage</t>
  </si>
  <si>
    <t>Net Taxes Levied</t>
  </si>
  <si>
    <t>West Point</t>
  </si>
  <si>
    <t>UNINCORPORATED</t>
  </si>
  <si>
    <t>TOTAL COUNTY</t>
  </si>
  <si>
    <t>Total County Value</t>
  </si>
  <si>
    <t>Total County Taxes</t>
  </si>
  <si>
    <t>Net Taxes $ Increase</t>
  </si>
  <si>
    <t>Net Taxes % Increase</t>
  </si>
  <si>
    <t>**The reimbursement value for the Forest Land Protection Act is no longer included in this document.</t>
  </si>
  <si>
    <t>CURRENT 2023 TAX DIGEST AND 5-YEAR HISTORY OF LEVY</t>
  </si>
  <si>
    <r>
      <t xml:space="preserve">The Harris County Board of Commissioners does hereby announce that the </t>
    </r>
    <r>
      <rPr>
        <b/>
        <sz val="10"/>
        <rFont val="Arial"/>
        <family val="2"/>
      </rPr>
      <t>2023 millage rate</t>
    </r>
    <r>
      <rPr>
        <sz val="10"/>
        <rFont val="Arial"/>
        <family val="2"/>
      </rPr>
      <t xml:space="preserve"> will be set at a meeting to be held at the County Courthouse, Room 223, 102 North College St, Hamilton, on August 15, 2023, beginning at  6:30 PM and pursuant to the requirements of the OCGA 48-5-32 does hereby publish the following presentation of the current year's tax digest and levy along with the history of the tax digest and levy for the past five years.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</si>
</sst>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3" fontId="6" fillId="0" borderId="0" xfId="0" applyNumberFormat="1" applyFont="1"/>
    <xf numFmtId="4" fontId="6" fillId="0" borderId="0" xfId="0" applyNumberFormat="1" applyFont="1"/>
    <xf numFmtId="3" fontId="6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64" fontId="6" fillId="0" borderId="1" xfId="0" applyNumberFormat="1" applyFont="1" applyBorder="1"/>
    <xf numFmtId="0" fontId="7" fillId="0" borderId="0" xfId="0" applyFont="1"/>
    <xf numFmtId="165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8" fillId="0" borderId="0" xfId="0" applyNumberFormat="1" applyFont="1"/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>
      <selection activeCell="K37" sqref="K37"/>
    </sheetView>
  </sheetViews>
  <sheetFormatPr defaultRowHeight="13.15" customHeight="1" x14ac:dyDescent="0.25"/>
  <cols>
    <col min="1" max="3" width="8.85546875" style="2"/>
    <col min="4" max="8" width="10.7109375" style="2" customWidth="1"/>
    <col min="9" max="9" width="12" style="2" customWidth="1"/>
  </cols>
  <sheetData>
    <row r="1" spans="1:12" ht="13.15" customHeight="1" x14ac:dyDescent="0.25">
      <c r="A1" s="23" t="s">
        <v>26</v>
      </c>
      <c r="B1" s="24"/>
      <c r="C1" s="24"/>
      <c r="D1" s="24"/>
      <c r="E1" s="24"/>
      <c r="F1" s="24"/>
      <c r="G1" s="24"/>
      <c r="H1" s="24"/>
      <c r="I1" s="24"/>
    </row>
    <row r="2" spans="1:12" ht="13.15" customHeight="1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12" ht="13.15" customHeight="1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2" ht="13.15" customHeight="1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2" ht="13.15" customHeight="1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12" ht="13.15" customHeight="1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</row>
    <row r="7" spans="1:12" ht="3" customHeight="1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12" ht="13.15" customHeight="1" x14ac:dyDescent="0.25">
      <c r="A8" s="27" t="s">
        <v>0</v>
      </c>
      <c r="B8" s="28"/>
      <c r="C8" s="28"/>
    </row>
    <row r="9" spans="1:12" ht="13.15" customHeight="1" x14ac:dyDescent="0.25">
      <c r="A9" s="28" t="s">
        <v>1</v>
      </c>
      <c r="B9" s="28"/>
      <c r="C9" s="28"/>
    </row>
    <row r="10" spans="1:12" ht="13.15" customHeight="1" x14ac:dyDescent="0.25">
      <c r="A10" s="28" t="s">
        <v>2</v>
      </c>
      <c r="B10" s="28"/>
      <c r="C10" s="28"/>
      <c r="D10" s="3">
        <v>2018</v>
      </c>
      <c r="E10" s="3">
        <v>2019</v>
      </c>
      <c r="F10" s="3">
        <v>2020</v>
      </c>
      <c r="G10" s="3">
        <v>2021</v>
      </c>
      <c r="H10" s="3">
        <v>2022</v>
      </c>
      <c r="I10" s="3">
        <v>2023</v>
      </c>
    </row>
    <row r="11" spans="1:12" ht="13.15" customHeight="1" thickBot="1" x14ac:dyDescent="0.3">
      <c r="A11" s="22" t="s">
        <v>3</v>
      </c>
      <c r="B11" s="22"/>
      <c r="C11" s="22"/>
      <c r="D11" s="1"/>
      <c r="E11" s="1"/>
      <c r="F11" s="1"/>
      <c r="G11" s="1"/>
      <c r="H11" s="1"/>
      <c r="I11" s="1"/>
    </row>
    <row r="12" spans="1:12" ht="13.15" customHeight="1" x14ac:dyDescent="0.25">
      <c r="A12" s="18" t="s">
        <v>4</v>
      </c>
      <c r="B12" s="18"/>
      <c r="C12" s="18"/>
      <c r="D12" s="4">
        <v>166811494</v>
      </c>
      <c r="E12" s="4">
        <v>162288639</v>
      </c>
      <c r="F12" s="4">
        <v>166997688</v>
      </c>
      <c r="G12" s="16">
        <v>182196556</v>
      </c>
      <c r="H12" s="16">
        <v>207504029</v>
      </c>
      <c r="I12" s="16">
        <v>229560563</v>
      </c>
    </row>
    <row r="13" spans="1:12" ht="13.15" customHeight="1" x14ac:dyDescent="0.25">
      <c r="A13" s="18" t="s">
        <v>5</v>
      </c>
      <c r="B13" s="18"/>
      <c r="C13" s="18"/>
      <c r="D13" s="4">
        <v>1298960</v>
      </c>
      <c r="E13" s="4">
        <v>1083220</v>
      </c>
      <c r="F13" s="4">
        <v>978230</v>
      </c>
      <c r="G13" s="16">
        <v>917150</v>
      </c>
      <c r="H13" s="16">
        <v>899110</v>
      </c>
      <c r="I13" s="16">
        <v>959560</v>
      </c>
    </row>
    <row r="14" spans="1:12" ht="13.15" customHeight="1" x14ac:dyDescent="0.25">
      <c r="A14" s="18" t="s">
        <v>6</v>
      </c>
      <c r="B14" s="18"/>
      <c r="C14" s="18"/>
      <c r="D14" s="4">
        <v>75189</v>
      </c>
      <c r="E14" s="4">
        <v>72367</v>
      </c>
      <c r="F14" s="4">
        <v>66944</v>
      </c>
      <c r="G14" s="16">
        <v>63980</v>
      </c>
      <c r="H14" s="16">
        <v>80155</v>
      </c>
      <c r="I14" s="16">
        <v>64288</v>
      </c>
      <c r="J14" s="14"/>
      <c r="L14" s="4"/>
    </row>
    <row r="15" spans="1:12" ht="13.15" customHeight="1" x14ac:dyDescent="0.25">
      <c r="A15" s="18" t="s">
        <v>7</v>
      </c>
      <c r="B15" s="18"/>
      <c r="C15" s="18"/>
      <c r="D15" s="4">
        <v>0</v>
      </c>
      <c r="E15" s="4">
        <v>0</v>
      </c>
      <c r="F15" s="4">
        <v>0</v>
      </c>
      <c r="G15" s="16">
        <v>0</v>
      </c>
      <c r="H15" s="13">
        <v>0</v>
      </c>
      <c r="I15" s="13">
        <v>0</v>
      </c>
      <c r="J15" s="14"/>
    </row>
    <row r="16" spans="1:12" ht="13.15" customHeight="1" x14ac:dyDescent="0.25">
      <c r="A16" s="18" t="s">
        <v>8</v>
      </c>
      <c r="B16" s="18"/>
      <c r="C16" s="18"/>
      <c r="D16" s="4">
        <v>0</v>
      </c>
      <c r="E16" s="4">
        <v>0</v>
      </c>
      <c r="F16" s="4">
        <v>0</v>
      </c>
      <c r="G16" s="16">
        <v>0</v>
      </c>
      <c r="H16" s="13">
        <v>0</v>
      </c>
      <c r="I16" s="13">
        <v>0</v>
      </c>
    </row>
    <row r="17" spans="1:9" ht="13.15" customHeight="1" x14ac:dyDescent="0.25">
      <c r="A17" s="18" t="s">
        <v>9</v>
      </c>
      <c r="B17" s="18"/>
      <c r="C17" s="18"/>
      <c r="D17" s="4">
        <f t="shared" ref="D17:H17" si="0">SUM(D12:D16)</f>
        <v>168185643</v>
      </c>
      <c r="E17" s="4">
        <f t="shared" si="0"/>
        <v>163444226</v>
      </c>
      <c r="F17" s="4">
        <f t="shared" si="0"/>
        <v>168042862</v>
      </c>
      <c r="G17" s="4">
        <f t="shared" si="0"/>
        <v>183177686</v>
      </c>
      <c r="H17" s="4">
        <f t="shared" si="0"/>
        <v>208483294</v>
      </c>
      <c r="I17" s="4">
        <v>230584411</v>
      </c>
    </row>
    <row r="18" spans="1:9" ht="13.15" customHeight="1" x14ac:dyDescent="0.25">
      <c r="A18" s="18" t="s">
        <v>10</v>
      </c>
      <c r="B18" s="18"/>
      <c r="C18" s="18"/>
      <c r="D18" s="4">
        <v>14608213</v>
      </c>
      <c r="E18" s="4">
        <v>12395271</v>
      </c>
      <c r="F18" s="4">
        <v>13117612</v>
      </c>
      <c r="G18" s="16">
        <v>17822226</v>
      </c>
      <c r="H18" s="16">
        <v>20905124</v>
      </c>
      <c r="I18" s="16">
        <v>23577581</v>
      </c>
    </row>
    <row r="19" spans="1:9" ht="13.15" customHeight="1" x14ac:dyDescent="0.25">
      <c r="A19" s="18" t="s">
        <v>11</v>
      </c>
      <c r="B19" s="18"/>
      <c r="C19" s="18"/>
      <c r="D19" s="4">
        <f t="shared" ref="D19:I19" si="1">D17-D18</f>
        <v>153577430</v>
      </c>
      <c r="E19" s="4">
        <f t="shared" si="1"/>
        <v>151048955</v>
      </c>
      <c r="F19" s="4">
        <f t="shared" si="1"/>
        <v>154925250</v>
      </c>
      <c r="G19" s="4">
        <f t="shared" si="1"/>
        <v>165355460</v>
      </c>
      <c r="H19" s="4">
        <f t="shared" si="1"/>
        <v>187578170</v>
      </c>
      <c r="I19" s="4">
        <f t="shared" si="1"/>
        <v>207006830</v>
      </c>
    </row>
    <row r="20" spans="1:9" ht="13.15" customHeight="1" x14ac:dyDescent="0.25">
      <c r="A20" s="18" t="s">
        <v>12</v>
      </c>
      <c r="B20" s="18"/>
      <c r="C20" s="18"/>
      <c r="D20" s="4">
        <f t="shared" ref="D20:I20" si="2">SUM(D19:D19)</f>
        <v>153577430</v>
      </c>
      <c r="E20" s="4">
        <f t="shared" si="2"/>
        <v>151048955</v>
      </c>
      <c r="F20" s="4">
        <f t="shared" si="2"/>
        <v>154925250</v>
      </c>
      <c r="G20" s="4">
        <f t="shared" si="2"/>
        <v>165355460</v>
      </c>
      <c r="H20" s="4">
        <f t="shared" si="2"/>
        <v>187578170</v>
      </c>
      <c r="I20" s="4">
        <f t="shared" si="2"/>
        <v>207006830</v>
      </c>
    </row>
    <row r="21" spans="1:9" ht="13.15" customHeight="1" x14ac:dyDescent="0.25">
      <c r="A21" s="18" t="s">
        <v>13</v>
      </c>
      <c r="B21" s="18"/>
      <c r="C21" s="18"/>
      <c r="D21" s="5">
        <f>D22+D23</f>
        <v>10.06</v>
      </c>
      <c r="E21" s="5">
        <f>E22+E23</f>
        <v>10.81</v>
      </c>
      <c r="F21" s="5">
        <v>10.92</v>
      </c>
      <c r="G21" s="5">
        <f>G22+G23</f>
        <v>10.99</v>
      </c>
      <c r="H21" s="13">
        <f>H22+H23</f>
        <v>10.690000000000001</v>
      </c>
      <c r="I21" s="13">
        <f>I22+I23</f>
        <v>10.96</v>
      </c>
    </row>
    <row r="22" spans="1:9" ht="13.15" customHeight="1" x14ac:dyDescent="0.25">
      <c r="A22" s="18" t="s">
        <v>14</v>
      </c>
      <c r="B22" s="18"/>
      <c r="C22" s="18"/>
      <c r="D22" s="5">
        <v>1.43</v>
      </c>
      <c r="E22" s="5">
        <v>1.43</v>
      </c>
      <c r="F22" s="5">
        <v>1.54</v>
      </c>
      <c r="G22" s="13">
        <v>1.61</v>
      </c>
      <c r="H22" s="13">
        <v>1.56</v>
      </c>
      <c r="I22" s="13">
        <v>1.83</v>
      </c>
    </row>
    <row r="23" spans="1:9" ht="13.15" customHeight="1" x14ac:dyDescent="0.25">
      <c r="A23" s="18" t="s">
        <v>15</v>
      </c>
      <c r="B23" s="18"/>
      <c r="C23" s="18"/>
      <c r="D23" s="5">
        <v>8.6300000000000008</v>
      </c>
      <c r="E23" s="12">
        <v>9.3800000000000008</v>
      </c>
      <c r="F23" s="12">
        <v>9.3800000000000008</v>
      </c>
      <c r="G23" s="13">
        <v>9.3800000000000008</v>
      </c>
      <c r="H23" s="13">
        <v>9.1300000000000008</v>
      </c>
      <c r="I23" s="13">
        <v>9.1300000000000008</v>
      </c>
    </row>
    <row r="24" spans="1:9" ht="13.15" customHeight="1" thickBot="1" x14ac:dyDescent="0.3">
      <c r="A24" s="19" t="s">
        <v>16</v>
      </c>
      <c r="B24" s="19"/>
      <c r="C24" s="19"/>
      <c r="D24" s="6">
        <f t="shared" ref="D24:I24" si="3">(D23*0.001)*D20</f>
        <v>1325373.2209000001</v>
      </c>
      <c r="E24" s="6">
        <f t="shared" si="3"/>
        <v>1416839.1979000003</v>
      </c>
      <c r="F24" s="6">
        <f t="shared" si="3"/>
        <v>1453198.8450000002</v>
      </c>
      <c r="G24" s="6">
        <f t="shared" si="3"/>
        <v>1551034.2148000002</v>
      </c>
      <c r="H24" s="6">
        <f t="shared" si="3"/>
        <v>1712588.6921000001</v>
      </c>
      <c r="I24" s="6">
        <f t="shared" si="3"/>
        <v>1889972.3579000002</v>
      </c>
    </row>
    <row r="25" spans="1:9" ht="13.15" customHeight="1" x14ac:dyDescent="0.25">
      <c r="A25" s="21" t="s">
        <v>0</v>
      </c>
      <c r="B25" s="18"/>
      <c r="C25" s="18"/>
      <c r="D25" s="3">
        <v>2018</v>
      </c>
      <c r="E25" s="3">
        <v>2019</v>
      </c>
      <c r="F25" s="3">
        <v>2020</v>
      </c>
      <c r="G25" s="3">
        <v>2021</v>
      </c>
      <c r="H25" s="15">
        <v>2022</v>
      </c>
      <c r="I25" s="15">
        <v>2023</v>
      </c>
    </row>
    <row r="26" spans="1:9" ht="13.15" customHeight="1" thickBot="1" x14ac:dyDescent="0.3">
      <c r="A26" s="22" t="s">
        <v>17</v>
      </c>
      <c r="B26" s="22"/>
      <c r="C26" s="22"/>
      <c r="D26" s="7"/>
      <c r="E26" s="7"/>
      <c r="F26" s="7"/>
      <c r="G26" s="7"/>
      <c r="H26" s="7"/>
      <c r="I26" s="7"/>
    </row>
    <row r="27" spans="1:9" ht="13.15" customHeight="1" x14ac:dyDescent="0.25">
      <c r="A27" s="18" t="s">
        <v>4</v>
      </c>
      <c r="B27" s="18"/>
      <c r="C27" s="18"/>
      <c r="D27" s="4">
        <v>20370712</v>
      </c>
      <c r="E27" s="4">
        <v>21922592</v>
      </c>
      <c r="F27" s="4">
        <v>22232378</v>
      </c>
      <c r="G27" s="16">
        <v>22675790</v>
      </c>
      <c r="H27" s="16">
        <v>23859865</v>
      </c>
      <c r="I27" s="16">
        <v>26055977</v>
      </c>
    </row>
    <row r="28" spans="1:9" ht="13.15" customHeight="1" x14ac:dyDescent="0.25">
      <c r="A28" s="18" t="s">
        <v>5</v>
      </c>
      <c r="B28" s="18"/>
      <c r="C28" s="18"/>
      <c r="D28" s="4">
        <v>452690</v>
      </c>
      <c r="E28" s="4">
        <v>368760</v>
      </c>
      <c r="F28" s="4">
        <v>295460</v>
      </c>
      <c r="G28" s="16">
        <v>246850</v>
      </c>
      <c r="H28" s="16">
        <v>206040</v>
      </c>
      <c r="I28" s="16">
        <v>226010</v>
      </c>
    </row>
    <row r="29" spans="1:9" ht="13.15" customHeight="1" x14ac:dyDescent="0.25">
      <c r="A29" s="18" t="s">
        <v>9</v>
      </c>
      <c r="B29" s="18"/>
      <c r="C29" s="18"/>
      <c r="D29" s="4">
        <v>20823402</v>
      </c>
      <c r="E29" s="4">
        <f>SUM(E27:E28)</f>
        <v>22291352</v>
      </c>
      <c r="F29" s="4">
        <f>SUM(F27:F28)</f>
        <v>22527838</v>
      </c>
      <c r="G29" s="4">
        <f>SUM(G27:G28)</f>
        <v>22922640</v>
      </c>
      <c r="H29" s="4">
        <f>SUM(H27:H28)</f>
        <v>24065905</v>
      </c>
      <c r="I29" s="4">
        <v>26281987</v>
      </c>
    </row>
    <row r="30" spans="1:9" ht="13.15" customHeight="1" x14ac:dyDescent="0.25">
      <c r="A30" s="18" t="s">
        <v>10</v>
      </c>
      <c r="B30" s="18"/>
      <c r="C30" s="18"/>
      <c r="D30" s="4">
        <v>1336879</v>
      </c>
      <c r="E30" s="4">
        <v>1340514</v>
      </c>
      <c r="F30" s="4">
        <v>1299954</v>
      </c>
      <c r="G30" s="16">
        <v>1301582</v>
      </c>
      <c r="H30" s="13">
        <v>1388132</v>
      </c>
      <c r="I30" s="13">
        <v>1462702</v>
      </c>
    </row>
    <row r="31" spans="1:9" ht="13.15" customHeight="1" x14ac:dyDescent="0.25">
      <c r="A31" s="18" t="s">
        <v>11</v>
      </c>
      <c r="B31" s="18"/>
      <c r="C31" s="18"/>
      <c r="D31" s="4">
        <f t="shared" ref="D31:I31" si="4">D29-D30</f>
        <v>19486523</v>
      </c>
      <c r="E31" s="4">
        <f t="shared" si="4"/>
        <v>20950838</v>
      </c>
      <c r="F31" s="4">
        <f t="shared" si="4"/>
        <v>21227884</v>
      </c>
      <c r="G31" s="4">
        <f t="shared" si="4"/>
        <v>21621058</v>
      </c>
      <c r="H31" s="4">
        <f t="shared" si="4"/>
        <v>22677773</v>
      </c>
      <c r="I31" s="4">
        <f t="shared" si="4"/>
        <v>24819285</v>
      </c>
    </row>
    <row r="32" spans="1:9" ht="13.15" customHeight="1" x14ac:dyDescent="0.25">
      <c r="A32" s="18" t="s">
        <v>12</v>
      </c>
      <c r="B32" s="18"/>
      <c r="C32" s="18"/>
      <c r="D32" s="4">
        <f t="shared" ref="D32:I32" si="5">SUM(D31:D31)</f>
        <v>19486523</v>
      </c>
      <c r="E32" s="4">
        <f t="shared" si="5"/>
        <v>20950838</v>
      </c>
      <c r="F32" s="4">
        <f t="shared" si="5"/>
        <v>21227884</v>
      </c>
      <c r="G32" s="4">
        <f t="shared" si="5"/>
        <v>21621058</v>
      </c>
      <c r="H32" s="4">
        <f t="shared" si="5"/>
        <v>22677773</v>
      </c>
      <c r="I32" s="4">
        <f t="shared" si="5"/>
        <v>24819285</v>
      </c>
    </row>
    <row r="33" spans="1:10" ht="13.15" customHeight="1" x14ac:dyDescent="0.25">
      <c r="A33" s="18" t="s">
        <v>13</v>
      </c>
      <c r="B33" s="18"/>
      <c r="C33" s="18"/>
      <c r="D33" s="5">
        <f>D34+D35</f>
        <v>6.6079999999999997</v>
      </c>
      <c r="E33" s="5">
        <f>E34+E35</f>
        <v>7.0579999999999998</v>
      </c>
      <c r="F33" s="5">
        <v>7.1680000000000001</v>
      </c>
      <c r="G33" s="5">
        <f>G34+G35</f>
        <v>7.2380000000000004</v>
      </c>
      <c r="H33" s="13">
        <f>H34+H35</f>
        <v>7.0380000000000003</v>
      </c>
      <c r="I33" s="5">
        <f>I34+I35</f>
        <v>7.3079999999999998</v>
      </c>
    </row>
    <row r="34" spans="1:10" ht="13.15" customHeight="1" x14ac:dyDescent="0.25">
      <c r="A34" s="18" t="s">
        <v>14</v>
      </c>
      <c r="B34" s="18"/>
      <c r="C34" s="18"/>
      <c r="D34" s="5">
        <v>1.43</v>
      </c>
      <c r="E34" s="5">
        <v>1.43</v>
      </c>
      <c r="F34" s="5">
        <v>1.54</v>
      </c>
      <c r="G34" s="13">
        <v>1.61</v>
      </c>
      <c r="H34" s="13">
        <v>1.56</v>
      </c>
      <c r="I34" s="13">
        <v>1.83</v>
      </c>
    </row>
    <row r="35" spans="1:10" ht="13.15" customHeight="1" x14ac:dyDescent="0.25">
      <c r="A35" s="18" t="s">
        <v>15</v>
      </c>
      <c r="B35" s="18"/>
      <c r="C35" s="18"/>
      <c r="D35" s="5">
        <v>5.1779999999999999</v>
      </c>
      <c r="E35" s="12">
        <v>5.6280000000000001</v>
      </c>
      <c r="F35" s="12">
        <v>5.6280000000000001</v>
      </c>
      <c r="G35" s="13">
        <v>5.6280000000000001</v>
      </c>
      <c r="H35" s="13">
        <v>5.4779999999999998</v>
      </c>
      <c r="I35" s="13">
        <v>5.4779999999999998</v>
      </c>
    </row>
    <row r="36" spans="1:10" ht="13.15" customHeight="1" thickBot="1" x14ac:dyDescent="0.3">
      <c r="A36" s="19" t="s">
        <v>16</v>
      </c>
      <c r="B36" s="19"/>
      <c r="C36" s="19"/>
      <c r="D36" s="6">
        <f t="shared" ref="D36:I36" si="6">D32*D35*0.001</f>
        <v>100901.216094</v>
      </c>
      <c r="E36" s="6">
        <f t="shared" si="6"/>
        <v>117911.31626400001</v>
      </c>
      <c r="F36" s="6">
        <f t="shared" si="6"/>
        <v>119470.531152</v>
      </c>
      <c r="G36" s="6">
        <f t="shared" si="6"/>
        <v>121683.31442400001</v>
      </c>
      <c r="H36" s="6">
        <f t="shared" si="6"/>
        <v>124228.84049399999</v>
      </c>
      <c r="I36" s="6">
        <f t="shared" si="6"/>
        <v>135960.04322999998</v>
      </c>
    </row>
    <row r="37" spans="1:10" ht="13.15" customHeight="1" thickBot="1" x14ac:dyDescent="0.3">
      <c r="A37" s="17" t="s">
        <v>18</v>
      </c>
      <c r="B37" s="20"/>
      <c r="C37" s="20"/>
      <c r="D37" s="8">
        <v>2018</v>
      </c>
      <c r="E37" s="8">
        <v>2019</v>
      </c>
      <c r="F37" s="8">
        <v>2020</v>
      </c>
      <c r="G37" s="8">
        <v>2021</v>
      </c>
      <c r="H37" s="8">
        <v>2022</v>
      </c>
      <c r="I37" s="8">
        <v>2023</v>
      </c>
    </row>
    <row r="38" spans="1:10" ht="13.15" customHeight="1" x14ac:dyDescent="0.25">
      <c r="A38" s="18" t="s">
        <v>4</v>
      </c>
      <c r="B38" s="18"/>
      <c r="C38" s="18"/>
      <c r="D38" s="4">
        <v>1245181729</v>
      </c>
      <c r="E38" s="4">
        <v>1297162982</v>
      </c>
      <c r="F38" s="4">
        <v>1348224715</v>
      </c>
      <c r="G38" s="16">
        <v>1418446942</v>
      </c>
      <c r="H38" s="16">
        <v>1561267178</v>
      </c>
      <c r="I38" s="16">
        <v>1678090224</v>
      </c>
    </row>
    <row r="39" spans="1:10" ht="13.15" customHeight="1" x14ac:dyDescent="0.25">
      <c r="A39" s="18" t="s">
        <v>5</v>
      </c>
      <c r="B39" s="18"/>
      <c r="C39" s="18"/>
      <c r="D39" s="4">
        <v>29879890</v>
      </c>
      <c r="E39" s="4">
        <v>25029320</v>
      </c>
      <c r="F39" s="4">
        <v>21658970</v>
      </c>
      <c r="G39" s="16">
        <v>18258400</v>
      </c>
      <c r="H39" s="16">
        <v>17214650</v>
      </c>
      <c r="I39" s="16">
        <v>17369800</v>
      </c>
    </row>
    <row r="40" spans="1:10" ht="13.15" customHeight="1" x14ac:dyDescent="0.25">
      <c r="A40" s="18" t="s">
        <v>6</v>
      </c>
      <c r="B40" s="18"/>
      <c r="C40" s="18"/>
      <c r="D40" s="4">
        <v>1479652</v>
      </c>
      <c r="E40" s="4">
        <v>1503142</v>
      </c>
      <c r="F40" s="4">
        <v>1461298</v>
      </c>
      <c r="G40" s="16">
        <v>1456042</v>
      </c>
      <c r="H40" s="16">
        <v>1352002</v>
      </c>
      <c r="I40" s="16">
        <v>1301620</v>
      </c>
      <c r="J40" s="14"/>
    </row>
    <row r="41" spans="1:10" ht="13.15" customHeight="1" x14ac:dyDescent="0.25">
      <c r="A41" s="18" t="s">
        <v>7</v>
      </c>
      <c r="B41" s="18"/>
      <c r="C41" s="18"/>
      <c r="D41" s="4">
        <v>5660538</v>
      </c>
      <c r="E41" s="4">
        <v>5250751</v>
      </c>
      <c r="F41" s="4">
        <v>4862332</v>
      </c>
      <c r="G41" s="16">
        <v>3559855</v>
      </c>
      <c r="H41" s="16">
        <v>3283546</v>
      </c>
      <c r="I41" s="16">
        <v>3468413</v>
      </c>
    </row>
    <row r="42" spans="1:10" ht="13.15" customHeight="1" x14ac:dyDescent="0.25">
      <c r="A42" s="18" t="s">
        <v>8</v>
      </c>
      <c r="B42" s="18"/>
      <c r="C42" s="18"/>
      <c r="D42" s="9">
        <v>0</v>
      </c>
      <c r="E42" s="9">
        <v>432175</v>
      </c>
      <c r="F42" s="9">
        <v>375464</v>
      </c>
      <c r="G42" s="16">
        <v>445396</v>
      </c>
      <c r="H42" s="16">
        <v>849910</v>
      </c>
      <c r="I42" s="16">
        <v>545277</v>
      </c>
    </row>
    <row r="43" spans="1:10" ht="13.15" customHeight="1" x14ac:dyDescent="0.25">
      <c r="A43" s="18" t="s">
        <v>9</v>
      </c>
      <c r="B43" s="18"/>
      <c r="C43" s="18"/>
      <c r="D43" s="4">
        <f t="shared" ref="D43:I43" si="7">SUM(D38:D42)</f>
        <v>1282201809</v>
      </c>
      <c r="E43" s="4">
        <f t="shared" si="7"/>
        <v>1329378370</v>
      </c>
      <c r="F43" s="4">
        <f t="shared" si="7"/>
        <v>1376582779</v>
      </c>
      <c r="G43" s="4">
        <f t="shared" si="7"/>
        <v>1442166635</v>
      </c>
      <c r="H43" s="4">
        <f t="shared" si="7"/>
        <v>1583967286</v>
      </c>
      <c r="I43" s="4">
        <f t="shared" si="7"/>
        <v>1700775334</v>
      </c>
    </row>
    <row r="44" spans="1:10" ht="13.15" customHeight="1" x14ac:dyDescent="0.25">
      <c r="A44" s="18" t="s">
        <v>10</v>
      </c>
      <c r="B44" s="18"/>
      <c r="C44" s="18"/>
      <c r="D44" s="4">
        <v>197742378</v>
      </c>
      <c r="E44" s="4">
        <v>204669207</v>
      </c>
      <c r="F44" s="4">
        <v>208839905</v>
      </c>
      <c r="G44" s="16">
        <v>222948702</v>
      </c>
      <c r="H44" s="16">
        <v>240519014</v>
      </c>
      <c r="I44" s="16">
        <v>269983454</v>
      </c>
    </row>
    <row r="45" spans="1:10" ht="13.15" customHeight="1" x14ac:dyDescent="0.25">
      <c r="A45" s="18" t="s">
        <v>11</v>
      </c>
      <c r="B45" s="18"/>
      <c r="C45" s="18"/>
      <c r="D45" s="4">
        <f t="shared" ref="D45:I45" si="8">D43-D44</f>
        <v>1084459431</v>
      </c>
      <c r="E45" s="4">
        <f t="shared" si="8"/>
        <v>1124709163</v>
      </c>
      <c r="F45" s="4">
        <f t="shared" si="8"/>
        <v>1167742874</v>
      </c>
      <c r="G45" s="4">
        <f t="shared" si="8"/>
        <v>1219217933</v>
      </c>
      <c r="H45" s="4">
        <f t="shared" si="8"/>
        <v>1343448272</v>
      </c>
      <c r="I45" s="4">
        <f t="shared" si="8"/>
        <v>1430791880</v>
      </c>
    </row>
    <row r="46" spans="1:10" ht="13.15" customHeight="1" x14ac:dyDescent="0.25">
      <c r="A46" s="18" t="s">
        <v>12</v>
      </c>
      <c r="B46" s="18"/>
      <c r="C46" s="18"/>
      <c r="D46" s="4">
        <f>SUM(D45:D45)</f>
        <v>1084459431</v>
      </c>
      <c r="E46" s="4">
        <f>SUM(E45:E45)</f>
        <v>1124709163</v>
      </c>
      <c r="F46" s="4">
        <f t="shared" ref="F46:H46" si="9">SUM(F45:F45)</f>
        <v>1167742874</v>
      </c>
      <c r="G46" s="4">
        <f t="shared" si="9"/>
        <v>1219217933</v>
      </c>
      <c r="H46" s="4">
        <f t="shared" si="9"/>
        <v>1343448272</v>
      </c>
      <c r="I46" s="4">
        <f>SUM(I45:I45)</f>
        <v>1430791880</v>
      </c>
    </row>
    <row r="47" spans="1:10" ht="13.15" customHeight="1" x14ac:dyDescent="0.25">
      <c r="A47" s="18" t="s">
        <v>13</v>
      </c>
      <c r="B47" s="18"/>
      <c r="C47" s="18"/>
      <c r="D47" s="5">
        <f>D48+D49</f>
        <v>10.06</v>
      </c>
      <c r="E47" s="5">
        <f>E48+E49</f>
        <v>10.81</v>
      </c>
      <c r="F47" s="5">
        <v>10.92</v>
      </c>
      <c r="G47" s="5">
        <f>G48+G49</f>
        <v>10.99</v>
      </c>
      <c r="H47" s="13">
        <f>H48+H49</f>
        <v>10.690000000000001</v>
      </c>
      <c r="I47" s="5">
        <f>I48+I49</f>
        <v>10.96</v>
      </c>
    </row>
    <row r="48" spans="1:10" ht="13.15" customHeight="1" x14ac:dyDescent="0.25">
      <c r="A48" s="18" t="s">
        <v>14</v>
      </c>
      <c r="B48" s="18"/>
      <c r="C48" s="18"/>
      <c r="D48" s="5">
        <v>1.43</v>
      </c>
      <c r="E48" s="5">
        <v>1.43</v>
      </c>
      <c r="F48" s="5">
        <v>1.54</v>
      </c>
      <c r="G48" s="13">
        <v>1.61</v>
      </c>
      <c r="H48" s="13">
        <v>1.56</v>
      </c>
      <c r="I48" s="13">
        <v>1.83</v>
      </c>
    </row>
    <row r="49" spans="1:9" ht="13.15" customHeight="1" x14ac:dyDescent="0.25">
      <c r="A49" s="18" t="s">
        <v>15</v>
      </c>
      <c r="B49" s="18"/>
      <c r="C49" s="18"/>
      <c r="D49" s="5">
        <v>8.6300000000000008</v>
      </c>
      <c r="E49" s="12">
        <v>9.3800000000000008</v>
      </c>
      <c r="F49" s="12">
        <v>9.3800000000000008</v>
      </c>
      <c r="G49" s="13">
        <v>9.3800000000000008</v>
      </c>
      <c r="H49" s="13">
        <v>9.1300000000000008</v>
      </c>
      <c r="I49" s="13">
        <v>9.1300000000000008</v>
      </c>
    </row>
    <row r="50" spans="1:9" ht="13.15" customHeight="1" thickBot="1" x14ac:dyDescent="0.3">
      <c r="A50" s="19" t="s">
        <v>16</v>
      </c>
      <c r="B50" s="19"/>
      <c r="C50" s="19"/>
      <c r="D50" s="6">
        <f>D46*D49*0.001</f>
        <v>9358884.8895300012</v>
      </c>
      <c r="E50" s="6">
        <f>E46*E49*0.001</f>
        <v>10549771.948940001</v>
      </c>
      <c r="F50" s="6">
        <f t="shared" ref="F50:H50" si="10">F46*F49*0.001</f>
        <v>10953428.158120001</v>
      </c>
      <c r="G50" s="6">
        <f t="shared" si="10"/>
        <v>11436264.211540001</v>
      </c>
      <c r="H50" s="6">
        <f t="shared" si="10"/>
        <v>12265682.72336</v>
      </c>
      <c r="I50" s="6">
        <f>I46*I49*0.001</f>
        <v>13063129.864400001</v>
      </c>
    </row>
    <row r="51" spans="1:9" ht="13.15" customHeight="1" thickBot="1" x14ac:dyDescent="0.3">
      <c r="A51" s="17" t="s">
        <v>19</v>
      </c>
      <c r="B51" s="17"/>
      <c r="C51" s="17"/>
      <c r="D51" s="8">
        <v>2018</v>
      </c>
      <c r="E51" s="8">
        <v>2019</v>
      </c>
      <c r="F51" s="8">
        <v>2020</v>
      </c>
      <c r="G51" s="8">
        <v>2021</v>
      </c>
      <c r="H51" s="8">
        <v>2022</v>
      </c>
      <c r="I51" s="8">
        <v>2023</v>
      </c>
    </row>
    <row r="52" spans="1:9" ht="13.15" customHeight="1" x14ac:dyDescent="0.25">
      <c r="A52" s="18" t="s">
        <v>20</v>
      </c>
      <c r="B52" s="18"/>
      <c r="C52" s="18"/>
      <c r="D52" s="4">
        <f t="shared" ref="D52:I52" si="11">D20+D46+D32</f>
        <v>1257523384</v>
      </c>
      <c r="E52" s="4">
        <f t="shared" si="11"/>
        <v>1296708956</v>
      </c>
      <c r="F52" s="4">
        <f t="shared" si="11"/>
        <v>1343896008</v>
      </c>
      <c r="G52" s="4">
        <f t="shared" si="11"/>
        <v>1406194451</v>
      </c>
      <c r="H52" s="4">
        <f t="shared" si="11"/>
        <v>1553704215</v>
      </c>
      <c r="I52" s="4">
        <f t="shared" si="11"/>
        <v>1662617995</v>
      </c>
    </row>
    <row r="53" spans="1:9" ht="13.15" customHeight="1" x14ac:dyDescent="0.25">
      <c r="A53" s="18" t="s">
        <v>21</v>
      </c>
      <c r="B53" s="18"/>
      <c r="C53" s="18"/>
      <c r="D53" s="4">
        <f t="shared" ref="D53:I53" si="12">D24+D36+D50</f>
        <v>10785159.326524001</v>
      </c>
      <c r="E53" s="4">
        <f t="shared" si="12"/>
        <v>12084522.463104002</v>
      </c>
      <c r="F53" s="4">
        <f t="shared" si="12"/>
        <v>12526097.534272</v>
      </c>
      <c r="G53" s="4">
        <f t="shared" si="12"/>
        <v>13108981.740764001</v>
      </c>
      <c r="H53" s="4">
        <f t="shared" si="12"/>
        <v>14102500.255954001</v>
      </c>
      <c r="I53" s="4">
        <f t="shared" si="12"/>
        <v>15089062.265530001</v>
      </c>
    </row>
    <row r="54" spans="1:9" ht="13.15" customHeight="1" x14ac:dyDescent="0.25">
      <c r="A54" s="18" t="s">
        <v>22</v>
      </c>
      <c r="B54" s="18"/>
      <c r="C54" s="18"/>
      <c r="D54" s="4">
        <v>188799</v>
      </c>
      <c r="E54" s="4">
        <f>E53-D53</f>
        <v>1299363.1365800016</v>
      </c>
      <c r="F54" s="4">
        <f>F53-E53</f>
        <v>441575.07116799802</v>
      </c>
      <c r="G54" s="4">
        <f>G53-F53</f>
        <v>582884.20649200119</v>
      </c>
      <c r="H54" s="4">
        <f>H53-G53</f>
        <v>993518.51518999971</v>
      </c>
      <c r="I54" s="4">
        <f>I53-H53</f>
        <v>986562.00957600027</v>
      </c>
    </row>
    <row r="55" spans="1:9" ht="13.15" customHeight="1" thickBot="1" x14ac:dyDescent="0.3">
      <c r="A55" s="19" t="s">
        <v>23</v>
      </c>
      <c r="B55" s="19"/>
      <c r="C55" s="19"/>
      <c r="D55" s="10">
        <v>1.7999999999999999E-2</v>
      </c>
      <c r="E55" s="10">
        <f>E53/D53-1</f>
        <v>0.12047695330605546</v>
      </c>
      <c r="F55" s="10">
        <f>F53/E53-1</f>
        <v>3.6540547838460169E-2</v>
      </c>
      <c r="G55" s="10">
        <f>G53/F53-1</f>
        <v>4.6533583575986137E-2</v>
      </c>
      <c r="H55" s="10">
        <f>H53/G53-1</f>
        <v>7.5789144789219609E-2</v>
      </c>
      <c r="I55" s="10">
        <f>I53/H53-1</f>
        <v>6.9956531939042499E-2</v>
      </c>
    </row>
    <row r="56" spans="1:9" ht="7.9" customHeight="1" x14ac:dyDescent="0.25"/>
    <row r="57" spans="1:9" ht="13.15" customHeight="1" x14ac:dyDescent="0.25">
      <c r="A57" s="11" t="s">
        <v>24</v>
      </c>
    </row>
  </sheetData>
  <mergeCells count="50">
    <mergeCell ref="A17:C17"/>
    <mergeCell ref="A1:I5"/>
    <mergeCell ref="A6:I6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8:C28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9:C39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50:C50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3:C53"/>
    <mergeCell ref="A54:C54"/>
    <mergeCell ref="A55:C55"/>
  </mergeCells>
  <printOptions horizontalCentered="1" verticalCentered="1"/>
  <pageMargins left="0.2" right="0.2" top="0.25" bottom="0" header="0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taxchief</dc:creator>
  <cp:lastModifiedBy>Wayne Morris</cp:lastModifiedBy>
  <cp:lastPrinted>2023-07-12T19:54:10Z</cp:lastPrinted>
  <dcterms:created xsi:type="dcterms:W3CDTF">2018-07-10T12:12:05Z</dcterms:created>
  <dcterms:modified xsi:type="dcterms:W3CDTF">2023-07-12T19:54:54Z</dcterms:modified>
</cp:coreProperties>
</file>